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<sst xmlns="http://schemas.openxmlformats.org/spreadsheetml/2006/main" count="387" uniqueCount="109">
  <si>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</si>
  <si>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</si>
  <si>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</si>
  <si>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</si>
  <si>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</si>
  <si>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</si>
  <si>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</si>
  <si>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</si>
  <si>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</si>
  <si>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</si>
  <si>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</si>
  <si>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</si>
  <si>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</si>
  <si>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</si>
  <si>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Водопроводная </t>
  </si>
  <si>
    <t>01.05.2014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</si>
  <si>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</si>
  <si>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</si>
  <si>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</si>
  <si>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</si>
  <si>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</si>
  <si>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Замена п/сушителя (жителя )</t>
  </si>
  <si>
    <t>Водопроводная 15/1</t>
  </si>
  <si>
    <t>кв.18</t>
  </si>
  <si>
    <t>Водопроводная, 15/1</t>
  </si>
  <si>
    <t>ИТОГО</t>
  </si>
  <si>
    <t>Февраль 2019г.</t>
  </si>
  <si>
    <t>установка электрооборудования в МОП (автоматов)</t>
  </si>
  <si>
    <t>кв.38</t>
  </si>
  <si>
    <t>Март 2019г.</t>
  </si>
  <si>
    <t xml:space="preserve">Установка крана шарового ф 15 мм </t>
  </si>
  <si>
    <t>кв.70</t>
  </si>
  <si>
    <t>проверка технического состояния вент.каналов</t>
  </si>
  <si>
    <t>кв.1,4,7,10,15,17,18,19,20,23,24,41,42,43,47,52,54,55,57,60,61,64,65,66,69,75,76,78</t>
  </si>
  <si>
    <t>АПРЕЛЬ 2019 г.</t>
  </si>
  <si>
    <t>ремонт УУТЭ (смена ПРЭМа)</t>
  </si>
  <si>
    <t>ГВС</t>
  </si>
  <si>
    <t>Май 2019г.</t>
  </si>
  <si>
    <t>Июнь 2019г.</t>
  </si>
  <si>
    <t>Гидравлические испытания внутридомовой системы ЦО</t>
  </si>
  <si>
    <t>Водопроводная,15/1</t>
  </si>
  <si>
    <t>Гидравлические испытания трубопровода ГВС</t>
  </si>
  <si>
    <t>смена трубопровода ф25мм (подготовка к опрессовке внутренней системы ЦО)</t>
  </si>
  <si>
    <t>ЦО п/п</t>
  </si>
  <si>
    <t>Июль 2019г.</t>
  </si>
  <si>
    <t>Проверка технического состояния вент.каналов</t>
  </si>
  <si>
    <t>кв.1,3,4,5,6,8,9,12,15,17,18,20,22,24,28,30,32,34,35,36,37,38,39,40,41,43,44,47,48,51,52,54</t>
  </si>
  <si>
    <t>кв.76,77,60,61,63,64,67,69,75,11,16,21,23,31,42,57,59</t>
  </si>
  <si>
    <t>август 2019г.</t>
  </si>
  <si>
    <t>сентябрь 2019г.</t>
  </si>
  <si>
    <t>смена трубопровода ф63,90,57,76,89мм</t>
  </si>
  <si>
    <t>перенос УУТЭ</t>
  </si>
  <si>
    <t>октябрь 2019г.</t>
  </si>
  <si>
    <t>Ноябрь 2019 г.</t>
  </si>
  <si>
    <t>Декабрь 2019 г.</t>
  </si>
  <si>
    <t>Работы по аварийному ремонту общего имущества МКД с января по декабрь  2019г.</t>
  </si>
  <si>
    <t>Всего</t>
  </si>
  <si>
    <t>Январь 2019 г.</t>
  </si>
  <si>
    <t>смена крана шарового ф15мм</t>
  </si>
  <si>
    <t>Водопроводная ,15/1</t>
  </si>
  <si>
    <t>подвал, кв.47,44 ГВС и ХВС</t>
  </si>
  <si>
    <t>установка крана шарового ф15мм</t>
  </si>
  <si>
    <t>кв.32 ХВС и ГВС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</si>
  <si>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</si>
  <si>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</si>
  <si>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</si>
  <si>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</si>
  <si>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ремонт электроосвещения (смена лампы) жилого дома в МОП</t>
  </si>
  <si>
    <t>2-й подъезд 1-й подъезд</t>
  </si>
  <si>
    <t>март 2019г.</t>
  </si>
  <si>
    <t>1-й подъезд 1-й этаж</t>
  </si>
  <si>
    <t>апрель 2019г.</t>
  </si>
  <si>
    <t>4-й подъезд 2-й этаж, 5-й подъезд 3-й этаж</t>
  </si>
  <si>
    <t>проверка электросчетчиков</t>
  </si>
  <si>
    <t>кв.1-80</t>
  </si>
  <si>
    <t>Закрытие отопительного периода(слив воды из системы)</t>
  </si>
  <si>
    <t>май 2019г.</t>
  </si>
  <si>
    <t>смена трубопровода ф20мм</t>
  </si>
  <si>
    <t>кв.75,ремонт ГВС</t>
  </si>
  <si>
    <t>1-й подъезд 1-й и 5-й этаж</t>
  </si>
  <si>
    <t>июнь 2019г.</t>
  </si>
  <si>
    <t>установка антимагнитных пломб (опламбировка ИПУ)</t>
  </si>
  <si>
    <t>кв.1,2,3,4,5,6,7,8,9,16,17,32,33,34,44,45,46,47,48,49,56,57,64,65,69,70,71</t>
  </si>
  <si>
    <t>Благоустройство придомовой территории (ремонт и окраска лавочек — 5шт) на ж/д</t>
  </si>
  <si>
    <t>Август 2019г.</t>
  </si>
  <si>
    <t xml:space="preserve">ремонт электроосвещения (смена ламп светодиодных) </t>
  </si>
  <si>
    <t>2-й подъезд 1-й этаж</t>
  </si>
  <si>
    <t xml:space="preserve">ремонт электроосвещения (смена автоматического выключателя) </t>
  </si>
  <si>
    <t>кв.25</t>
  </si>
  <si>
    <t>1-й подъезд 2-й этаж</t>
  </si>
  <si>
    <t>3-й подъезд 1 и 2-й этаж</t>
  </si>
  <si>
    <t>5-й подъезд 2-й этаж</t>
  </si>
  <si>
    <t>замена табличек «УК» на ж/д</t>
  </si>
  <si>
    <t xml:space="preserve">1-й подъезд </t>
  </si>
  <si>
    <t>6-й подъезд</t>
  </si>
  <si>
    <t>2-й подъезд 3-й этаж</t>
  </si>
  <si>
    <t>ноябрь 2019г.</t>
  </si>
  <si>
    <t>1-й подъезд (3,4,5-й этаж), 4-й подъезд (4-й этаж)</t>
  </si>
  <si>
    <t>подготовка к запуску системы ЦО в ж/д</t>
  </si>
  <si>
    <t>декабрь 2019г.</t>
  </si>
  <si>
    <t>ремонт электроосвещения (смена лампы) ж/д</t>
  </si>
  <si>
    <t>3-й подъезд 2-й этаж,2-й подъезд 1-й этаж,5-й подъезд 1-й этаж</t>
  </si>
  <si>
    <t>обходы и осмотры инженерных коммуникаций</t>
  </si>
  <si>
    <t>кв.27,18,22,30,33,36,39,16,20,24 (устранение непрогрева системы ЦО) в ж/д</t>
  </si>
  <si>
    <t>кв.71 ХВС</t>
  </si>
  <si>
    <t>кв.78 ГВС п/п</t>
  </si>
  <si>
    <t xml:space="preserve">ремонт электроосвещения в подъезде ж/д (смена ламп светодиодных) </t>
  </si>
  <si>
    <t>2-й подъезд 2,5-й этаж,1-й подъезд 3-й этаж,3-й подъезд 5-й этаж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</si>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</sst>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 wrapText="1"/>
    </xf>
    <xf numFmtId="0" fontId="13" fillId="37" borderId="12" xfId="0" applyFont="1" applyFill="1" applyBorder="1" applyAlignment="1">
      <alignment/>
    </xf>
    <xf numFmtId="0" fontId="13" fillId="37" borderId="13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CC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3" t="s">
        <v>1</v>
      </c>
      <c r="B3" s="44" t="s">
        <v>2</v>
      </c>
      <c r="C3" s="44"/>
      <c r="D3" s="45" t="s">
        <v>3</v>
      </c>
      <c r="E3" s="46" t="s">
        <v>4</v>
      </c>
      <c r="F3" s="46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46" t="s">
        <v>10</v>
      </c>
      <c r="L3" s="46" t="s">
        <v>11</v>
      </c>
    </row>
    <row r="4" spans="1:12" ht="29.25" customHeight="1">
      <c r="A4" s="43"/>
      <c r="B4" s="4" t="s">
        <v>12</v>
      </c>
      <c r="C4" s="4" t="s">
        <v>13</v>
      </c>
      <c r="D4" s="45"/>
      <c r="E4" s="45"/>
      <c r="F4" s="46"/>
      <c r="G4" s="45"/>
      <c r="H4" s="45"/>
      <c r="I4" s="45"/>
      <c r="J4" s="45"/>
      <c r="K4" s="45"/>
      <c r="L4" s="46"/>
    </row>
    <row r="5" spans="1:12" ht="15.75">
      <c r="A5" s="5"/>
      <c r="B5" s="6" t="s">
        <v>14</v>
      </c>
      <c r="C5" s="7">
        <v>15.1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7" t="s">
        <v>16</v>
      </c>
      <c r="C6" s="47"/>
      <c r="D6" s="47"/>
      <c r="E6">
        <v>98470.539</v>
      </c>
      <c r="F6">
        <v>-133924.39</v>
      </c>
      <c r="G6">
        <v>848399.57</v>
      </c>
      <c r="H6">
        <v>808832.08</v>
      </c>
      <c r="I6">
        <v>720149.58</v>
      </c>
      <c r="J6">
        <v>-45241.89</v>
      </c>
      <c r="K6">
        <v>138038.03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="80" zoomScaleNormal="80" zoomScalePageLayoutView="0" workbookViewId="0" topLeftCell="A64">
      <selection activeCell="E88" sqref="E88"/>
    </sheetView>
  </sheetViews>
  <sheetFormatPr defaultColWidth="11.57421875" defaultRowHeight="12.75"/>
  <cols>
    <col min="1" max="1" width="8.7109375" style="0" customWidth="1"/>
    <col min="2" max="2" width="46.42187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8" t="s">
        <v>17</v>
      </c>
      <c r="B1" s="48"/>
      <c r="C1" s="48"/>
      <c r="D1" s="48"/>
      <c r="E1" s="48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18" customHeight="1">
      <c r="A3" s="14">
        <v>1</v>
      </c>
      <c r="B3" s="15" t="s">
        <v>21</v>
      </c>
      <c r="C3" s="15" t="s">
        <v>22</v>
      </c>
      <c r="D3" s="15" t="s">
        <v>23</v>
      </c>
      <c r="E3" s="15">
        <f>633.2</f>
        <v>633.2</v>
      </c>
    </row>
    <row r="4" spans="1:5" ht="18" customHeight="1">
      <c r="A4" s="14">
        <v>2</v>
      </c>
      <c r="B4" s="16"/>
      <c r="C4" s="15" t="s">
        <v>22</v>
      </c>
      <c r="D4" s="15"/>
      <c r="E4" s="15"/>
    </row>
    <row r="5" spans="1:5" ht="28.5">
      <c r="A5" s="14">
        <v>3</v>
      </c>
      <c r="B5" s="15"/>
      <c r="C5" s="15" t="s">
        <v>24</v>
      </c>
      <c r="D5" s="15"/>
      <c r="E5" s="17"/>
    </row>
    <row r="6" spans="1:5" ht="14.25">
      <c r="A6" s="14">
        <v>4</v>
      </c>
      <c r="B6" s="15"/>
      <c r="C6" s="15"/>
      <c r="D6" s="15"/>
      <c r="E6" s="15"/>
    </row>
    <row r="7" spans="1:5" ht="15">
      <c r="A7" s="18"/>
      <c r="B7" s="19" t="s">
        <v>25</v>
      </c>
      <c r="C7" s="18"/>
      <c r="D7" s="18"/>
      <c r="E7" s="18">
        <f>E3+E4+E5+E6</f>
        <v>633.2</v>
      </c>
    </row>
    <row r="8" spans="1:5" ht="15">
      <c r="A8" s="20"/>
      <c r="B8" s="21"/>
      <c r="C8" s="20"/>
      <c r="D8" s="20"/>
      <c r="E8" s="20"/>
    </row>
    <row r="9" spans="1:5" ht="18">
      <c r="A9" s="48" t="s">
        <v>26</v>
      </c>
      <c r="B9" s="48"/>
      <c r="C9" s="48"/>
      <c r="D9" s="48"/>
      <c r="E9" s="48"/>
    </row>
    <row r="10" spans="1:5" ht="15.75">
      <c r="A10" s="11" t="s">
        <v>1</v>
      </c>
      <c r="B10" s="12" t="s">
        <v>18</v>
      </c>
      <c r="C10" s="13" t="s">
        <v>2</v>
      </c>
      <c r="D10" s="13" t="s">
        <v>19</v>
      </c>
      <c r="E10" s="13" t="s">
        <v>20</v>
      </c>
    </row>
    <row r="11" spans="1:5" ht="29.25" customHeight="1">
      <c r="A11" s="14">
        <v>1</v>
      </c>
      <c r="B11" s="15" t="s">
        <v>27</v>
      </c>
      <c r="C11" s="15" t="s">
        <v>24</v>
      </c>
      <c r="D11" s="15" t="s">
        <v>28</v>
      </c>
      <c r="E11" s="17">
        <f>2158.08</f>
        <v>2158.08</v>
      </c>
    </row>
    <row r="12" spans="1:5" ht="28.5">
      <c r="A12" s="14">
        <v>2</v>
      </c>
      <c r="B12" s="15"/>
      <c r="C12" s="15" t="s">
        <v>24</v>
      </c>
      <c r="D12" s="15"/>
      <c r="E12" s="17"/>
    </row>
    <row r="13" spans="1:5" ht="15">
      <c r="A13" s="18"/>
      <c r="B13" s="19" t="s">
        <v>25</v>
      </c>
      <c r="C13" s="18"/>
      <c r="D13" s="18"/>
      <c r="E13" s="18">
        <f>E11+E12</f>
        <v>2158.08</v>
      </c>
    </row>
    <row r="14" spans="1:5" s="24" customFormat="1" ht="15">
      <c r="A14" s="22"/>
      <c r="B14" s="23"/>
      <c r="C14" s="22"/>
      <c r="D14" s="22"/>
      <c r="E14" s="22"/>
    </row>
    <row r="15" spans="1:5" ht="18">
      <c r="A15" s="48" t="s">
        <v>29</v>
      </c>
      <c r="B15" s="48"/>
      <c r="C15" s="48"/>
      <c r="D15" s="48"/>
      <c r="E15" s="48"/>
    </row>
    <row r="16" spans="1:5" ht="15.75">
      <c r="A16" s="11" t="s">
        <v>1</v>
      </c>
      <c r="B16" s="12" t="s">
        <v>18</v>
      </c>
      <c r="C16" s="13" t="s">
        <v>2</v>
      </c>
      <c r="D16" s="13" t="s">
        <v>19</v>
      </c>
      <c r="E16" s="13" t="s">
        <v>20</v>
      </c>
    </row>
    <row r="17" spans="1:5" ht="25.5" customHeight="1">
      <c r="A17" s="14">
        <v>1</v>
      </c>
      <c r="B17" s="25" t="s">
        <v>30</v>
      </c>
      <c r="C17" s="15" t="s">
        <v>22</v>
      </c>
      <c r="D17" s="14" t="s">
        <v>31</v>
      </c>
      <c r="E17" s="14">
        <f>806.1</f>
        <v>806.1</v>
      </c>
    </row>
    <row r="18" spans="1:5" ht="47.25" customHeight="1">
      <c r="A18" s="14">
        <v>2</v>
      </c>
      <c r="B18" s="15" t="s">
        <v>32</v>
      </c>
      <c r="C18" s="15" t="s">
        <v>24</v>
      </c>
      <c r="D18" s="15" t="s">
        <v>33</v>
      </c>
      <c r="E18" s="17">
        <f>6115.2</f>
        <v>6115.2</v>
      </c>
    </row>
    <row r="19" spans="1:5" ht="15">
      <c r="A19" s="18"/>
      <c r="B19" s="19" t="s">
        <v>25</v>
      </c>
      <c r="C19" s="18"/>
      <c r="D19" s="18"/>
      <c r="E19" s="18">
        <f>E17+E18</f>
        <v>6921.3</v>
      </c>
    </row>
    <row r="20" spans="1:5" s="24" customFormat="1" ht="15">
      <c r="A20" s="22"/>
      <c r="B20" s="23"/>
      <c r="C20" s="22"/>
      <c r="D20" s="22"/>
      <c r="E20" s="22"/>
    </row>
    <row r="21" spans="1:5" ht="18">
      <c r="A21" s="48" t="s">
        <v>34</v>
      </c>
      <c r="B21" s="48"/>
      <c r="C21" s="48"/>
      <c r="D21" s="48"/>
      <c r="E21" s="48"/>
    </row>
    <row r="22" spans="1:5" ht="15.75">
      <c r="A22" s="11" t="s">
        <v>1</v>
      </c>
      <c r="B22" s="12" t="s">
        <v>18</v>
      </c>
      <c r="C22" s="13" t="s">
        <v>2</v>
      </c>
      <c r="D22" s="13" t="s">
        <v>19</v>
      </c>
      <c r="E22" s="13" t="s">
        <v>20</v>
      </c>
    </row>
    <row r="23" spans="1:5" ht="14.25">
      <c r="A23" s="14">
        <v>1</v>
      </c>
      <c r="B23" s="25" t="s">
        <v>35</v>
      </c>
      <c r="C23" s="15" t="s">
        <v>22</v>
      </c>
      <c r="D23" s="14" t="s">
        <v>36</v>
      </c>
      <c r="E23" s="14">
        <v>20970.69</v>
      </c>
    </row>
    <row r="24" spans="1:5" ht="28.5">
      <c r="A24" s="14"/>
      <c r="B24" s="15"/>
      <c r="C24" s="15" t="s">
        <v>24</v>
      </c>
      <c r="D24" s="15"/>
      <c r="E24" s="17"/>
    </row>
    <row r="25" spans="1:5" ht="28.5">
      <c r="A25" s="14"/>
      <c r="B25" s="15"/>
      <c r="C25" s="15" t="s">
        <v>24</v>
      </c>
      <c r="D25" s="15"/>
      <c r="E25" s="17"/>
    </row>
    <row r="26" spans="1:5" ht="15">
      <c r="A26" s="18"/>
      <c r="B26" s="19" t="s">
        <v>25</v>
      </c>
      <c r="C26" s="18"/>
      <c r="D26" s="18"/>
      <c r="E26" s="18">
        <f>E23+E24+E25</f>
        <v>20970.69</v>
      </c>
    </row>
    <row r="27" spans="1:5" s="24" customFormat="1" ht="15">
      <c r="A27" s="22"/>
      <c r="B27" s="23"/>
      <c r="C27" s="22"/>
      <c r="D27" s="22"/>
      <c r="E27" s="22"/>
    </row>
    <row r="28" spans="1:5" ht="18">
      <c r="A28" s="48" t="s">
        <v>37</v>
      </c>
      <c r="B28" s="48"/>
      <c r="C28" s="48"/>
      <c r="D28" s="48"/>
      <c r="E28" s="48"/>
    </row>
    <row r="29" spans="1:5" ht="15.75">
      <c r="A29" s="11" t="s">
        <v>1</v>
      </c>
      <c r="B29" s="12" t="s">
        <v>18</v>
      </c>
      <c r="C29" s="13" t="s">
        <v>2</v>
      </c>
      <c r="D29" s="13" t="s">
        <v>19</v>
      </c>
      <c r="E29" s="13" t="s">
        <v>20</v>
      </c>
    </row>
    <row r="30" spans="1:5" ht="14.25">
      <c r="A30" s="14">
        <v>1</v>
      </c>
      <c r="B30" s="25"/>
      <c r="C30" s="15" t="s">
        <v>22</v>
      </c>
      <c r="D30" s="14"/>
      <c r="E30" s="14"/>
    </row>
    <row r="31" spans="1:5" ht="14.25">
      <c r="A31" s="14">
        <v>2</v>
      </c>
      <c r="B31" s="15"/>
      <c r="C31" s="15" t="s">
        <v>22</v>
      </c>
      <c r="D31" s="15"/>
      <c r="E31" s="15"/>
    </row>
    <row r="32" spans="1:5" ht="14.25">
      <c r="A32" s="14">
        <v>3</v>
      </c>
      <c r="B32" s="15"/>
      <c r="C32" s="15" t="s">
        <v>22</v>
      </c>
      <c r="D32" s="15"/>
      <c r="E32" s="15"/>
    </row>
    <row r="33" spans="1:5" ht="14.25">
      <c r="A33" s="14">
        <v>4</v>
      </c>
      <c r="B33" s="15"/>
      <c r="C33" s="15"/>
      <c r="D33" s="15"/>
      <c r="E33" s="15"/>
    </row>
    <row r="34" spans="1:5" ht="14.25">
      <c r="A34" s="14">
        <v>5</v>
      </c>
      <c r="B34" s="15"/>
      <c r="C34" s="15"/>
      <c r="D34" s="15"/>
      <c r="E34" s="15"/>
    </row>
    <row r="35" spans="1:5" ht="15">
      <c r="A35" s="18"/>
      <c r="B35" s="19" t="s">
        <v>25</v>
      </c>
      <c r="C35" s="18"/>
      <c r="D35" s="18"/>
      <c r="E35" s="18">
        <f>E30+E31+E32+E33+E34</f>
        <v>0</v>
      </c>
    </row>
    <row r="36" spans="1:5" ht="15">
      <c r="A36" s="20"/>
      <c r="B36" s="21"/>
      <c r="C36" s="20"/>
      <c r="D36" s="20"/>
      <c r="E36" s="20"/>
    </row>
    <row r="37" spans="1:5" ht="18">
      <c r="A37" s="48" t="s">
        <v>38</v>
      </c>
      <c r="B37" s="48"/>
      <c r="C37" s="48"/>
      <c r="D37" s="48"/>
      <c r="E37" s="48"/>
    </row>
    <row r="38" spans="1:5" ht="15.75">
      <c r="A38" s="11" t="s">
        <v>1</v>
      </c>
      <c r="B38" s="12" t="s">
        <v>18</v>
      </c>
      <c r="C38" s="13" t="s">
        <v>2</v>
      </c>
      <c r="D38" s="13" t="s">
        <v>19</v>
      </c>
      <c r="E38" s="13" t="s">
        <v>20</v>
      </c>
    </row>
    <row r="39" spans="1:5" ht="25.5" customHeight="1">
      <c r="A39" s="14">
        <v>1</v>
      </c>
      <c r="B39" s="26" t="s">
        <v>39</v>
      </c>
      <c r="C39" s="15" t="s">
        <v>40</v>
      </c>
      <c r="D39" s="15"/>
      <c r="E39" s="15">
        <v>49044.81</v>
      </c>
    </row>
    <row r="40" spans="1:5" ht="28.5">
      <c r="A40" s="14">
        <v>2</v>
      </c>
      <c r="B40" s="26" t="s">
        <v>41</v>
      </c>
      <c r="C40" s="15" t="s">
        <v>22</v>
      </c>
      <c r="D40" s="15"/>
      <c r="E40" s="15">
        <v>11189.55</v>
      </c>
    </row>
    <row r="41" spans="1:5" ht="42.75">
      <c r="A41" s="14">
        <v>3</v>
      </c>
      <c r="B41" s="15" t="s">
        <v>42</v>
      </c>
      <c r="C41" s="15" t="s">
        <v>22</v>
      </c>
      <c r="D41" s="15" t="s">
        <v>43</v>
      </c>
      <c r="E41" s="15">
        <v>10939.93</v>
      </c>
    </row>
    <row r="42" spans="1:5" ht="14.25">
      <c r="A42" s="14"/>
      <c r="B42" s="15"/>
      <c r="C42" s="15"/>
      <c r="D42" s="15"/>
      <c r="E42" s="15"/>
    </row>
    <row r="43" spans="1:5" ht="15">
      <c r="A43" s="18"/>
      <c r="B43" s="19" t="s">
        <v>25</v>
      </c>
      <c r="C43" s="18"/>
      <c r="D43" s="18"/>
      <c r="E43" s="18">
        <f>SUM(E39:E41)</f>
        <v>71174.29000000001</v>
      </c>
    </row>
    <row r="44" spans="1:5" ht="15">
      <c r="A44" s="20"/>
      <c r="B44" s="21"/>
      <c r="C44" s="20"/>
      <c r="D44" s="20"/>
      <c r="E44" s="20"/>
    </row>
    <row r="45" spans="1:5" ht="18">
      <c r="A45" s="48" t="s">
        <v>44</v>
      </c>
      <c r="B45" s="48"/>
      <c r="C45" s="48"/>
      <c r="D45" s="48"/>
      <c r="E45" s="48"/>
    </row>
    <row r="46" spans="1:5" ht="15.75">
      <c r="A46" s="11" t="s">
        <v>1</v>
      </c>
      <c r="B46" s="12" t="s">
        <v>18</v>
      </c>
      <c r="C46" s="13" t="s">
        <v>2</v>
      </c>
      <c r="D46" s="13" t="s">
        <v>19</v>
      </c>
      <c r="E46" s="13" t="s">
        <v>20</v>
      </c>
    </row>
    <row r="47" spans="1:5" ht="10.5" customHeight="1">
      <c r="A47" s="14">
        <v>1</v>
      </c>
      <c r="B47" s="15"/>
      <c r="C47" s="15"/>
      <c r="D47" s="15"/>
      <c r="E47" s="15"/>
    </row>
    <row r="48" spans="1:5" ht="52.5" customHeight="1">
      <c r="A48" s="14">
        <v>2</v>
      </c>
      <c r="B48" s="15" t="s">
        <v>45</v>
      </c>
      <c r="C48" s="15" t="s">
        <v>22</v>
      </c>
      <c r="D48" s="15" t="s">
        <v>46</v>
      </c>
      <c r="E48" s="15">
        <f>6240</f>
        <v>6240</v>
      </c>
    </row>
    <row r="49" spans="1:5" ht="35.25" customHeight="1">
      <c r="A49" s="14">
        <v>3</v>
      </c>
      <c r="B49" s="15" t="s">
        <v>32</v>
      </c>
      <c r="C49" s="15" t="s">
        <v>22</v>
      </c>
      <c r="D49" s="15" t="s">
        <v>47</v>
      </c>
      <c r="E49" s="15">
        <f>3588</f>
        <v>3588</v>
      </c>
    </row>
    <row r="50" spans="1:5" ht="15">
      <c r="A50" s="18"/>
      <c r="B50" s="19" t="s">
        <v>25</v>
      </c>
      <c r="C50" s="18"/>
      <c r="D50" s="18"/>
      <c r="E50" s="18">
        <f>SUM(E47:E49)</f>
        <v>9828</v>
      </c>
    </row>
    <row r="51" spans="1:5" ht="15">
      <c r="A51" s="20"/>
      <c r="B51" s="21"/>
      <c r="C51" s="20"/>
      <c r="D51" s="20"/>
      <c r="E51" s="20"/>
    </row>
    <row r="52" spans="1:5" ht="18">
      <c r="A52" s="48" t="s">
        <v>48</v>
      </c>
      <c r="B52" s="48"/>
      <c r="C52" s="48"/>
      <c r="D52" s="48"/>
      <c r="E52" s="48"/>
    </row>
    <row r="53" spans="1:5" ht="15.75">
      <c r="A53" s="11" t="s">
        <v>1</v>
      </c>
      <c r="B53" s="12" t="s">
        <v>18</v>
      </c>
      <c r="C53" s="13" t="s">
        <v>2</v>
      </c>
      <c r="D53" s="13" t="s">
        <v>19</v>
      </c>
      <c r="E53" s="13" t="s">
        <v>20</v>
      </c>
    </row>
    <row r="54" spans="1:5" ht="14.25">
      <c r="A54" s="14">
        <v>1</v>
      </c>
      <c r="B54" s="15"/>
      <c r="C54" s="15" t="s">
        <v>22</v>
      </c>
      <c r="D54" s="15"/>
      <c r="E54" s="15"/>
    </row>
    <row r="55" spans="1:5" ht="14.25">
      <c r="A55" s="14">
        <v>2</v>
      </c>
      <c r="B55" s="15"/>
      <c r="C55" s="15" t="s">
        <v>22</v>
      </c>
      <c r="D55" s="15"/>
      <c r="E55" s="15"/>
    </row>
    <row r="56" spans="1:5" ht="14.25">
      <c r="A56" s="14">
        <v>3</v>
      </c>
      <c r="B56" s="15"/>
      <c r="C56" s="15" t="s">
        <v>22</v>
      </c>
      <c r="D56" s="15"/>
      <c r="E56" s="15"/>
    </row>
    <row r="57" spans="1:5" ht="14.25">
      <c r="A57" s="14">
        <v>4</v>
      </c>
      <c r="B57" s="15"/>
      <c r="C57" s="15"/>
      <c r="D57" s="15"/>
      <c r="E57" s="15"/>
    </row>
    <row r="58" spans="1:5" ht="14.25">
      <c r="A58" s="14">
        <v>5</v>
      </c>
      <c r="B58" s="15"/>
      <c r="C58" s="15"/>
      <c r="D58" s="15"/>
      <c r="E58" s="15"/>
    </row>
    <row r="59" spans="1:5" ht="15">
      <c r="A59" s="18"/>
      <c r="B59" s="19" t="s">
        <v>25</v>
      </c>
      <c r="C59" s="18"/>
      <c r="D59" s="18"/>
      <c r="E59" s="18">
        <f>E54+E55+E56+E57+E58</f>
        <v>0</v>
      </c>
    </row>
    <row r="60" spans="1:5" ht="18">
      <c r="A60" s="48" t="s">
        <v>49</v>
      </c>
      <c r="B60" s="48"/>
      <c r="C60" s="48"/>
      <c r="D60" s="48"/>
      <c r="E60" s="48"/>
    </row>
    <row r="61" spans="1:5" ht="15.75">
      <c r="A61" s="11" t="s">
        <v>1</v>
      </c>
      <c r="B61" s="12" t="s">
        <v>18</v>
      </c>
      <c r="C61" s="13" t="s">
        <v>2</v>
      </c>
      <c r="D61" s="13" t="s">
        <v>19</v>
      </c>
      <c r="E61" s="13" t="s">
        <v>20</v>
      </c>
    </row>
    <row r="62" spans="1:5" ht="14.25">
      <c r="A62" s="14">
        <v>1</v>
      </c>
      <c r="B62" s="15" t="s">
        <v>50</v>
      </c>
      <c r="C62" s="15" t="s">
        <v>22</v>
      </c>
      <c r="D62" s="15" t="s">
        <v>51</v>
      </c>
      <c r="E62" s="15">
        <v>80487.55</v>
      </c>
    </row>
    <row r="63" spans="1:5" ht="14.25">
      <c r="A63" s="14">
        <v>2</v>
      </c>
      <c r="B63" s="15"/>
      <c r="C63" s="15" t="s">
        <v>22</v>
      </c>
      <c r="D63" s="15"/>
      <c r="E63" s="15"/>
    </row>
    <row r="64" spans="1:5" ht="14.25">
      <c r="A64" s="14">
        <v>4</v>
      </c>
      <c r="B64" s="15"/>
      <c r="C64" s="15" t="s">
        <v>22</v>
      </c>
      <c r="D64" s="15"/>
      <c r="E64" s="15"/>
    </row>
    <row r="65" spans="1:5" ht="19.5" customHeight="1">
      <c r="A65" s="14">
        <v>5</v>
      </c>
      <c r="B65" s="15"/>
      <c r="C65" s="15" t="s">
        <v>22</v>
      </c>
      <c r="D65" s="15"/>
      <c r="E65" s="15"/>
    </row>
    <row r="66" spans="1:5" ht="14.25">
      <c r="A66" s="14"/>
      <c r="B66" s="15"/>
      <c r="C66" s="15" t="s">
        <v>22</v>
      </c>
      <c r="D66" s="15"/>
      <c r="E66" s="15"/>
    </row>
    <row r="67" spans="1:5" ht="15">
      <c r="A67" s="18"/>
      <c r="B67" s="19" t="s">
        <v>25</v>
      </c>
      <c r="C67" s="18"/>
      <c r="D67" s="18"/>
      <c r="E67" s="18">
        <f>E62+E63+E64+E65+E66</f>
        <v>80487.55</v>
      </c>
    </row>
    <row r="68" spans="1:5" ht="12.75">
      <c r="A68" s="27"/>
      <c r="B68" s="28"/>
      <c r="C68" s="27"/>
      <c r="D68" s="27"/>
      <c r="E68" s="27"/>
    </row>
    <row r="69" spans="1:5" ht="18">
      <c r="A69" s="48" t="s">
        <v>52</v>
      </c>
      <c r="B69" s="48"/>
      <c r="C69" s="48"/>
      <c r="D69" s="48"/>
      <c r="E69" s="48"/>
    </row>
    <row r="70" spans="1:5" ht="15.75">
      <c r="A70" s="11" t="s">
        <v>1</v>
      </c>
      <c r="B70" s="12" t="s">
        <v>18</v>
      </c>
      <c r="C70" s="13" t="s">
        <v>2</v>
      </c>
      <c r="D70" s="13" t="s">
        <v>19</v>
      </c>
      <c r="E70" s="13" t="s">
        <v>20</v>
      </c>
    </row>
    <row r="71" spans="1:5" ht="14.25">
      <c r="A71" s="14">
        <v>1</v>
      </c>
      <c r="B71" s="15"/>
      <c r="C71" s="15" t="s">
        <v>22</v>
      </c>
      <c r="D71" s="15"/>
      <c r="E71" s="15"/>
    </row>
    <row r="72" spans="1:5" ht="14.25">
      <c r="A72" s="14">
        <v>2</v>
      </c>
      <c r="B72" s="15"/>
      <c r="C72" s="15" t="s">
        <v>22</v>
      </c>
      <c r="D72" s="15"/>
      <c r="E72" s="15"/>
    </row>
    <row r="73" spans="1:5" ht="14.25">
      <c r="A73" s="14">
        <v>4</v>
      </c>
      <c r="B73" s="15"/>
      <c r="C73" s="15" t="s">
        <v>22</v>
      </c>
      <c r="D73" s="15"/>
      <c r="E73" s="15"/>
    </row>
    <row r="74" spans="1:5" ht="14.25">
      <c r="A74" s="14">
        <v>5</v>
      </c>
      <c r="B74" s="15"/>
      <c r="C74" s="15" t="s">
        <v>22</v>
      </c>
      <c r="D74" s="15"/>
      <c r="E74" s="15"/>
    </row>
    <row r="75" spans="1:5" ht="14.25">
      <c r="A75" s="14"/>
      <c r="B75" s="15"/>
      <c r="C75" s="15" t="s">
        <v>22</v>
      </c>
      <c r="D75" s="15"/>
      <c r="E75" s="15"/>
    </row>
    <row r="76" spans="1:5" ht="15">
      <c r="A76" s="18"/>
      <c r="B76" s="19" t="s">
        <v>25</v>
      </c>
      <c r="C76" s="18"/>
      <c r="D76" s="18"/>
      <c r="E76" s="18">
        <f>E71+E72+E73+E74+E75</f>
        <v>0</v>
      </c>
    </row>
    <row r="77" spans="1:5" ht="12.75">
      <c r="A77" s="9"/>
      <c r="B77" s="29"/>
      <c r="C77" s="9"/>
      <c r="D77" s="9"/>
      <c r="E77" s="9"/>
    </row>
    <row r="78" spans="1:5" ht="18">
      <c r="A78" s="48" t="s">
        <v>53</v>
      </c>
      <c r="B78" s="48"/>
      <c r="C78" s="48"/>
      <c r="D78" s="48"/>
      <c r="E78" s="48"/>
    </row>
    <row r="79" spans="1:5" ht="15.75">
      <c r="A79" s="11" t="s">
        <v>1</v>
      </c>
      <c r="B79" s="12" t="s">
        <v>18</v>
      </c>
      <c r="C79" s="13" t="s">
        <v>2</v>
      </c>
      <c r="D79" s="13" t="s">
        <v>19</v>
      </c>
      <c r="E79" s="13" t="s">
        <v>20</v>
      </c>
    </row>
    <row r="80" spans="1:5" ht="14.25">
      <c r="A80" s="14">
        <v>1</v>
      </c>
      <c r="B80" s="25"/>
      <c r="C80" s="15" t="s">
        <v>22</v>
      </c>
      <c r="D80" s="14"/>
      <c r="E80" s="14"/>
    </row>
    <row r="81" spans="1:5" ht="28.5">
      <c r="A81" s="14"/>
      <c r="B81" s="15"/>
      <c r="C81" s="15" t="s">
        <v>24</v>
      </c>
      <c r="D81" s="15"/>
      <c r="E81" s="17"/>
    </row>
    <row r="82" spans="1:5" ht="28.5">
      <c r="A82" s="14"/>
      <c r="B82" s="15"/>
      <c r="C82" s="15" t="s">
        <v>24</v>
      </c>
      <c r="D82" s="15"/>
      <c r="E82" s="17"/>
    </row>
    <row r="83" spans="1:5" ht="15">
      <c r="A83" s="18"/>
      <c r="B83" s="19" t="s">
        <v>25</v>
      </c>
      <c r="C83" s="18"/>
      <c r="D83" s="18"/>
      <c r="E83" s="18">
        <f>E80+E81+E82</f>
        <v>0</v>
      </c>
    </row>
    <row r="84" spans="1:5" ht="12.75">
      <c r="A84" s="9"/>
      <c r="B84" s="29"/>
      <c r="C84" s="9"/>
      <c r="D84" s="9"/>
      <c r="E84" s="9"/>
    </row>
    <row r="85" spans="1:5" ht="18">
      <c r="A85" s="48" t="s">
        <v>54</v>
      </c>
      <c r="B85" s="48"/>
      <c r="C85" s="48"/>
      <c r="D85" s="48"/>
      <c r="E85" s="48"/>
    </row>
    <row r="86" spans="1:5" ht="15.75">
      <c r="A86" s="11" t="s">
        <v>1</v>
      </c>
      <c r="B86" s="12" t="s">
        <v>18</v>
      </c>
      <c r="C86" s="13" t="s">
        <v>2</v>
      </c>
      <c r="D86" s="13" t="s">
        <v>19</v>
      </c>
      <c r="E86" s="13" t="s">
        <v>20</v>
      </c>
    </row>
    <row r="87" spans="1:5" ht="45">
      <c r="A87" s="14">
        <v>1</v>
      </c>
      <c r="B87" s="30" t="s">
        <v>55</v>
      </c>
      <c r="C87" s="15" t="s">
        <v>22</v>
      </c>
      <c r="D87" s="14"/>
      <c r="E87" s="14">
        <v>111450.24</v>
      </c>
    </row>
    <row r="88" spans="1:5" ht="28.5">
      <c r="A88" s="14"/>
      <c r="B88" s="15"/>
      <c r="C88" s="15" t="s">
        <v>24</v>
      </c>
      <c r="D88" s="15"/>
      <c r="E88" s="17"/>
    </row>
    <row r="89" spans="1:5" ht="28.5">
      <c r="A89" s="14"/>
      <c r="B89" s="15"/>
      <c r="C89" s="15" t="s">
        <v>24</v>
      </c>
      <c r="D89" s="15"/>
      <c r="E89" s="17"/>
    </row>
    <row r="90" spans="1:5" ht="15">
      <c r="A90" s="18"/>
      <c r="B90" s="19" t="s">
        <v>25</v>
      </c>
      <c r="C90" s="18"/>
      <c r="D90" s="18"/>
      <c r="E90" s="18">
        <f>E87+E88+E89</f>
        <v>111450.24</v>
      </c>
    </row>
    <row r="91" spans="1:5" ht="12.75">
      <c r="A91" s="9"/>
      <c r="B91" s="29"/>
      <c r="C91" s="9"/>
      <c r="D91" s="9"/>
      <c r="E91" s="9"/>
    </row>
    <row r="92" spans="1:5" ht="24" customHeight="1">
      <c r="A92" s="31"/>
      <c r="B92" s="32"/>
      <c r="C92" s="33" t="s">
        <v>56</v>
      </c>
      <c r="D92" s="33"/>
      <c r="E92" s="34">
        <f>E7+E13+E19+E26+E35+E43+E50+E59+E67+E76+E83+E89+E90</f>
        <v>303623.35</v>
      </c>
    </row>
  </sheetData>
  <sheetProtection selectLockedCells="1" selectUnlockedCells="1"/>
  <mergeCells count="12">
    <mergeCell ref="A45:E45"/>
    <mergeCell ref="A52:E52"/>
    <mergeCell ref="A60:E60"/>
    <mergeCell ref="A69:E69"/>
    <mergeCell ref="A78:E78"/>
    <mergeCell ref="A85:E85"/>
    <mergeCell ref="A1:E1"/>
    <mergeCell ref="A9:E9"/>
    <mergeCell ref="A15:E15"/>
    <mergeCell ref="A21:E21"/>
    <mergeCell ref="A28:E28"/>
    <mergeCell ref="A37:E37"/>
  </mergeCells>
  <printOptions/>
  <pageMargins left="0.19652777777777777" right="0.11805555555555555" top="0.5805555555555555" bottom="0.5805555555555555" header="0.31527777777777777" footer="0.31527777777777777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="80" zoomScaleNormal="80" zoomScalePageLayoutView="0" workbookViewId="0" topLeftCell="A96">
      <selection activeCell="E111" sqref="E111"/>
    </sheetView>
  </sheetViews>
  <sheetFormatPr defaultColWidth="11.57421875" defaultRowHeight="12.75"/>
  <cols>
    <col min="1" max="1" width="8.7109375" style="0" customWidth="1"/>
    <col min="2" max="2" width="39.140625" style="10" customWidth="1"/>
    <col min="3" max="3" width="28.00390625" style="0" customWidth="1"/>
    <col min="4" max="4" width="45.7109375" style="10" customWidth="1"/>
    <col min="5" max="5" width="20.00390625" style="0" customWidth="1"/>
  </cols>
  <sheetData>
    <row r="1" spans="1:5" ht="18">
      <c r="A1" s="48" t="s">
        <v>57</v>
      </c>
      <c r="B1" s="48"/>
      <c r="C1" s="48"/>
      <c r="D1" s="48"/>
      <c r="E1" s="48"/>
    </row>
    <row r="2" spans="1:5" ht="15.75">
      <c r="A2" s="11" t="s">
        <v>1</v>
      </c>
      <c r="B2" s="12" t="s">
        <v>18</v>
      </c>
      <c r="C2" s="13" t="s">
        <v>2</v>
      </c>
      <c r="D2" s="12" t="s">
        <v>19</v>
      </c>
      <c r="E2" s="13" t="s">
        <v>20</v>
      </c>
    </row>
    <row r="3" spans="1:5" ht="15">
      <c r="A3" s="35">
        <v>1</v>
      </c>
      <c r="B3" s="15" t="s">
        <v>58</v>
      </c>
      <c r="C3" s="15" t="s">
        <v>59</v>
      </c>
      <c r="D3" s="15" t="s">
        <v>60</v>
      </c>
      <c r="E3" s="17">
        <f>963.47</f>
        <v>963.47</v>
      </c>
    </row>
    <row r="4" spans="1:5" ht="29.25">
      <c r="A4" s="35">
        <v>2</v>
      </c>
      <c r="B4" s="15" t="s">
        <v>61</v>
      </c>
      <c r="C4" s="15" t="s">
        <v>24</v>
      </c>
      <c r="D4" s="15" t="s">
        <v>62</v>
      </c>
      <c r="E4" s="17">
        <f>1212.94</f>
        <v>1212.94</v>
      </c>
    </row>
    <row r="5" spans="1:5" ht="15">
      <c r="A5" s="35">
        <v>3</v>
      </c>
      <c r="B5" s="15" t="s">
        <v>63</v>
      </c>
      <c r="C5" s="15" t="s">
        <v>24</v>
      </c>
      <c r="D5" s="15" t="s">
        <v>64</v>
      </c>
      <c r="E5" s="17">
        <f>1681.96</f>
        <v>1681.96</v>
      </c>
    </row>
    <row r="6" spans="1:5" ht="15">
      <c r="A6" s="35">
        <v>4</v>
      </c>
      <c r="B6" s="15" t="s">
        <v>65</v>
      </c>
      <c r="C6" s="15" t="s">
        <v>59</v>
      </c>
      <c r="D6" s="15"/>
      <c r="E6" s="17">
        <f>210.25</f>
        <v>210.25</v>
      </c>
    </row>
    <row r="7" spans="1:5" ht="15">
      <c r="A7" s="18"/>
      <c r="B7" s="19" t="s">
        <v>25</v>
      </c>
      <c r="C7" s="18"/>
      <c r="D7" s="19"/>
      <c r="E7" s="18">
        <f>E3+E4+E5+E6</f>
        <v>4068.62</v>
      </c>
    </row>
    <row r="8" spans="1:5" ht="12.75">
      <c r="A8" s="9"/>
      <c r="B8" s="29"/>
      <c r="C8" s="9"/>
      <c r="D8" s="29"/>
      <c r="E8" s="9"/>
    </row>
    <row r="9" spans="1:5" ht="18">
      <c r="A9" s="48" t="s">
        <v>66</v>
      </c>
      <c r="B9" s="48"/>
      <c r="C9" s="48"/>
      <c r="D9" s="48"/>
      <c r="E9" s="48"/>
    </row>
    <row r="10" spans="1:5" ht="15.75">
      <c r="A10" s="11" t="s">
        <v>1</v>
      </c>
      <c r="B10" s="12" t="s">
        <v>18</v>
      </c>
      <c r="C10" s="13" t="s">
        <v>2</v>
      </c>
      <c r="D10" s="12" t="s">
        <v>19</v>
      </c>
      <c r="E10" s="13" t="s">
        <v>20</v>
      </c>
    </row>
    <row r="11" spans="1:5" ht="14.25">
      <c r="A11" s="14">
        <v>1</v>
      </c>
      <c r="B11" s="15" t="s">
        <v>65</v>
      </c>
      <c r="C11" s="15" t="s">
        <v>24</v>
      </c>
      <c r="D11" s="15"/>
      <c r="E11" s="17">
        <f>210.25</f>
        <v>210.25</v>
      </c>
    </row>
    <row r="12" spans="1:5" ht="24" customHeight="1">
      <c r="A12" s="14">
        <v>2</v>
      </c>
      <c r="B12" s="15" t="s">
        <v>63</v>
      </c>
      <c r="C12" s="15" t="s">
        <v>24</v>
      </c>
      <c r="D12" s="15" t="s">
        <v>64</v>
      </c>
      <c r="E12" s="17">
        <f>1681.96</f>
        <v>1681.96</v>
      </c>
    </row>
    <row r="13" spans="1:5" ht="34.5" customHeight="1">
      <c r="A13" s="14"/>
      <c r="B13" s="15" t="s">
        <v>67</v>
      </c>
      <c r="C13" s="15" t="s">
        <v>24</v>
      </c>
      <c r="D13" s="15" t="s">
        <v>68</v>
      </c>
      <c r="E13" s="17">
        <f>323.8</f>
        <v>323.8</v>
      </c>
    </row>
    <row r="14" spans="1:5" ht="23.25" customHeight="1">
      <c r="A14" s="14">
        <v>3</v>
      </c>
      <c r="B14" s="15"/>
      <c r="C14" s="15" t="s">
        <v>24</v>
      </c>
      <c r="D14" s="15"/>
      <c r="E14" s="17"/>
    </row>
    <row r="15" spans="1:5" ht="14.25">
      <c r="A15" s="14">
        <v>4</v>
      </c>
      <c r="B15" s="15"/>
      <c r="C15" s="15" t="s">
        <v>24</v>
      </c>
      <c r="D15" s="15"/>
      <c r="E15" s="17"/>
    </row>
    <row r="16" spans="1:5" ht="15">
      <c r="A16" s="18"/>
      <c r="B16" s="19" t="s">
        <v>25</v>
      </c>
      <c r="C16" s="18"/>
      <c r="D16" s="19"/>
      <c r="E16" s="18">
        <f>SUM(E11:E15)</f>
        <v>2216.01</v>
      </c>
    </row>
    <row r="17" spans="1:5" ht="12.75">
      <c r="A17" s="9"/>
      <c r="B17" s="29"/>
      <c r="C17" s="9"/>
      <c r="D17" s="29"/>
      <c r="E17" s="9"/>
    </row>
    <row r="18" spans="1:5" s="36" customFormat="1" ht="18">
      <c r="A18" s="49" t="s">
        <v>69</v>
      </c>
      <c r="B18" s="49"/>
      <c r="C18" s="49"/>
      <c r="D18" s="49"/>
      <c r="E18" s="49"/>
    </row>
    <row r="19" spans="1:5" ht="15.75">
      <c r="A19" s="11" t="s">
        <v>1</v>
      </c>
      <c r="B19" s="12" t="s">
        <v>18</v>
      </c>
      <c r="C19" s="13" t="s">
        <v>2</v>
      </c>
      <c r="D19" s="12" t="s">
        <v>19</v>
      </c>
      <c r="E19" s="13" t="s">
        <v>20</v>
      </c>
    </row>
    <row r="20" spans="1:5" ht="42.75">
      <c r="A20" s="37">
        <v>1</v>
      </c>
      <c r="B20" s="15" t="s">
        <v>67</v>
      </c>
      <c r="C20" s="15" t="s">
        <v>24</v>
      </c>
      <c r="D20" s="15" t="s">
        <v>70</v>
      </c>
      <c r="E20" s="17">
        <f>541.19</f>
        <v>541.19</v>
      </c>
    </row>
    <row r="21" spans="1:5" ht="15">
      <c r="A21" s="37">
        <v>2</v>
      </c>
      <c r="B21" s="15" t="s">
        <v>63</v>
      </c>
      <c r="C21" s="15" t="s">
        <v>24</v>
      </c>
      <c r="D21" s="15" t="s">
        <v>64</v>
      </c>
      <c r="E21" s="17">
        <v>1681.96</v>
      </c>
    </row>
    <row r="22" spans="1:5" ht="15">
      <c r="A22" s="37">
        <v>3</v>
      </c>
      <c r="B22" s="15" t="s">
        <v>65</v>
      </c>
      <c r="C22" s="15" t="s">
        <v>24</v>
      </c>
      <c r="D22" s="16"/>
      <c r="E22" s="17">
        <v>210.25</v>
      </c>
    </row>
    <row r="23" spans="1:5" ht="15">
      <c r="A23" s="37">
        <v>4</v>
      </c>
      <c r="B23" s="15"/>
      <c r="C23" s="15"/>
      <c r="D23" s="15"/>
      <c r="E23" s="17"/>
    </row>
    <row r="24" spans="1:5" ht="15">
      <c r="A24" s="37">
        <v>5</v>
      </c>
      <c r="B24" s="15"/>
      <c r="C24" s="15"/>
      <c r="D24" s="15"/>
      <c r="E24" s="17"/>
    </row>
    <row r="25" spans="1:5" ht="15">
      <c r="A25" s="18"/>
      <c r="B25" s="19" t="s">
        <v>25</v>
      </c>
      <c r="C25" s="18"/>
      <c r="D25" s="19"/>
      <c r="E25" s="18">
        <f>E20+E21+E22+E23+E24</f>
        <v>2433.4</v>
      </c>
    </row>
    <row r="26" spans="1:5" ht="12.75">
      <c r="A26" s="9"/>
      <c r="B26" s="29"/>
      <c r="C26" s="9"/>
      <c r="D26" s="29"/>
      <c r="E26" s="9"/>
    </row>
    <row r="27" spans="1:5" s="36" customFormat="1" ht="18">
      <c r="A27" s="49" t="s">
        <v>71</v>
      </c>
      <c r="B27" s="49"/>
      <c r="C27" s="49"/>
      <c r="D27" s="49"/>
      <c r="E27" s="49"/>
    </row>
    <row r="28" spans="1:5" ht="15.75">
      <c r="A28" s="11" t="s">
        <v>1</v>
      </c>
      <c r="B28" s="12" t="s">
        <v>18</v>
      </c>
      <c r="C28" s="13" t="s">
        <v>2</v>
      </c>
      <c r="D28" s="12" t="s">
        <v>19</v>
      </c>
      <c r="E28" s="13" t="s">
        <v>20</v>
      </c>
    </row>
    <row r="29" spans="1:5" ht="14.25">
      <c r="A29" s="14">
        <v>1</v>
      </c>
      <c r="B29" s="15" t="s">
        <v>63</v>
      </c>
      <c r="C29" s="15" t="s">
        <v>24</v>
      </c>
      <c r="D29" s="15" t="s">
        <v>64</v>
      </c>
      <c r="E29" s="17">
        <v>1681.96</v>
      </c>
    </row>
    <row r="30" spans="1:5" ht="14.25">
      <c r="A30" s="14">
        <v>2</v>
      </c>
      <c r="B30" s="15" t="s">
        <v>65</v>
      </c>
      <c r="C30" s="15" t="s">
        <v>24</v>
      </c>
      <c r="D30" s="15"/>
      <c r="E30" s="17">
        <v>210.25</v>
      </c>
    </row>
    <row r="31" spans="1:5" ht="42.75">
      <c r="A31" s="14">
        <v>3</v>
      </c>
      <c r="B31" s="15" t="s">
        <v>67</v>
      </c>
      <c r="C31" s="15" t="s">
        <v>24</v>
      </c>
      <c r="D31" s="15" t="s">
        <v>72</v>
      </c>
      <c r="E31" s="17">
        <v>632.23</v>
      </c>
    </row>
    <row r="32" spans="1:5" ht="14.25">
      <c r="A32" s="14">
        <v>4</v>
      </c>
      <c r="B32" s="15" t="s">
        <v>73</v>
      </c>
      <c r="C32" s="15" t="s">
        <v>24</v>
      </c>
      <c r="D32" s="15" t="s">
        <v>74</v>
      </c>
      <c r="E32" s="17">
        <v>2533.33</v>
      </c>
    </row>
    <row r="33" spans="1:5" ht="28.5">
      <c r="A33" s="14">
        <v>5</v>
      </c>
      <c r="B33" s="15" t="s">
        <v>75</v>
      </c>
      <c r="C33" s="15" t="s">
        <v>59</v>
      </c>
      <c r="D33" s="15"/>
      <c r="E33" s="17">
        <v>1567.72</v>
      </c>
    </row>
    <row r="34" spans="1:5" ht="14.25">
      <c r="A34" s="14"/>
      <c r="B34" s="15"/>
      <c r="C34" s="15"/>
      <c r="D34" s="15"/>
      <c r="E34" s="17"/>
    </row>
    <row r="35" spans="1:5" ht="14.25">
      <c r="A35" s="14"/>
      <c r="B35" s="15"/>
      <c r="C35" s="15" t="s">
        <v>24</v>
      </c>
      <c r="D35" s="15"/>
      <c r="E35" s="17"/>
    </row>
    <row r="36" spans="1:5" ht="15">
      <c r="A36" s="18"/>
      <c r="B36" s="19" t="s">
        <v>25</v>
      </c>
      <c r="C36" s="18"/>
      <c r="D36" s="19"/>
      <c r="E36" s="18">
        <f>SUM(E29:E35)</f>
        <v>6625.490000000001</v>
      </c>
    </row>
    <row r="37" spans="1:5" s="24" customFormat="1" ht="15">
      <c r="A37" s="22"/>
      <c r="B37" s="23"/>
      <c r="C37" s="22"/>
      <c r="D37" s="23"/>
      <c r="E37" s="22"/>
    </row>
    <row r="38" spans="1:5" s="36" customFormat="1" ht="18">
      <c r="A38" s="49" t="s">
        <v>76</v>
      </c>
      <c r="B38" s="49"/>
      <c r="C38" s="49"/>
      <c r="D38" s="49"/>
      <c r="E38" s="49"/>
    </row>
    <row r="39" spans="1:5" ht="15.75">
      <c r="A39" s="11" t="s">
        <v>1</v>
      </c>
      <c r="B39" s="12" t="s">
        <v>18</v>
      </c>
      <c r="C39" s="13" t="s">
        <v>2</v>
      </c>
      <c r="D39" s="12" t="s">
        <v>19</v>
      </c>
      <c r="E39" s="13" t="s">
        <v>20</v>
      </c>
    </row>
    <row r="40" spans="1:5" ht="14.25">
      <c r="A40" s="14">
        <v>1</v>
      </c>
      <c r="B40" s="15" t="s">
        <v>63</v>
      </c>
      <c r="C40" s="15" t="s">
        <v>24</v>
      </c>
      <c r="D40" s="15" t="s">
        <v>64</v>
      </c>
      <c r="E40" s="17">
        <v>1681.96</v>
      </c>
    </row>
    <row r="41" spans="1:5" ht="17.25" customHeight="1">
      <c r="A41" s="14">
        <v>2</v>
      </c>
      <c r="B41" s="15" t="s">
        <v>65</v>
      </c>
      <c r="C41" s="15" t="s">
        <v>24</v>
      </c>
      <c r="D41" s="15"/>
      <c r="E41" s="17">
        <v>210.25</v>
      </c>
    </row>
    <row r="42" spans="1:5" ht="20.25" customHeight="1">
      <c r="A42" s="14">
        <v>3</v>
      </c>
      <c r="B42" s="16" t="s">
        <v>77</v>
      </c>
      <c r="C42" s="15" t="s">
        <v>59</v>
      </c>
      <c r="D42" s="15" t="s">
        <v>78</v>
      </c>
      <c r="E42" s="17">
        <v>417.57</v>
      </c>
    </row>
    <row r="43" spans="1:5" ht="42.75">
      <c r="A43" s="14">
        <v>4</v>
      </c>
      <c r="B43" s="15" t="s">
        <v>67</v>
      </c>
      <c r="C43" s="15" t="s">
        <v>59</v>
      </c>
      <c r="D43" s="15" t="s">
        <v>79</v>
      </c>
      <c r="E43" s="17">
        <v>415.37</v>
      </c>
    </row>
    <row r="44" spans="1:5" ht="14.25">
      <c r="A44" s="14">
        <v>5</v>
      </c>
      <c r="B44" s="15"/>
      <c r="C44" s="15"/>
      <c r="D44" s="15"/>
      <c r="E44" s="17"/>
    </row>
    <row r="45" spans="1:5" ht="15">
      <c r="A45" s="18"/>
      <c r="B45" s="19" t="s">
        <v>25</v>
      </c>
      <c r="C45" s="18"/>
      <c r="D45" s="19"/>
      <c r="E45" s="18">
        <f>E41+E44+E42+E43+E40</f>
        <v>2725.15</v>
      </c>
    </row>
    <row r="46" spans="1:5" s="24" customFormat="1" ht="15">
      <c r="A46" s="22"/>
      <c r="B46" s="23"/>
      <c r="C46" s="22"/>
      <c r="D46" s="23"/>
      <c r="E46" s="22"/>
    </row>
    <row r="47" spans="1:5" s="36" customFormat="1" ht="18">
      <c r="A47" s="49" t="s">
        <v>80</v>
      </c>
      <c r="B47" s="49"/>
      <c r="C47" s="49"/>
      <c r="D47" s="49"/>
      <c r="E47" s="49"/>
    </row>
    <row r="48" spans="1:5" ht="15.75">
      <c r="A48" s="11" t="s">
        <v>1</v>
      </c>
      <c r="B48" s="12" t="s">
        <v>18</v>
      </c>
      <c r="C48" s="13" t="s">
        <v>2</v>
      </c>
      <c r="D48" s="12" t="s">
        <v>19</v>
      </c>
      <c r="E48" s="13" t="s">
        <v>20</v>
      </c>
    </row>
    <row r="49" spans="1:5" ht="14.25">
      <c r="A49" s="14">
        <v>1</v>
      </c>
      <c r="B49" s="15" t="s">
        <v>63</v>
      </c>
      <c r="C49" s="15" t="s">
        <v>24</v>
      </c>
      <c r="D49" s="15" t="s">
        <v>64</v>
      </c>
      <c r="E49" s="17">
        <v>1681.96</v>
      </c>
    </row>
    <row r="50" spans="1:5" ht="14.25">
      <c r="A50" s="14">
        <v>2</v>
      </c>
      <c r="B50" s="15" t="s">
        <v>65</v>
      </c>
      <c r="C50" s="15" t="s">
        <v>24</v>
      </c>
      <c r="D50" s="25"/>
      <c r="E50" s="17">
        <v>210.25</v>
      </c>
    </row>
    <row r="51" spans="1:5" ht="28.5">
      <c r="A51" s="14">
        <v>3</v>
      </c>
      <c r="B51" s="15" t="s">
        <v>81</v>
      </c>
      <c r="C51" s="15" t="s">
        <v>22</v>
      </c>
      <c r="D51" s="15" t="s">
        <v>82</v>
      </c>
      <c r="E51" s="15">
        <f>3352.55</f>
        <v>3352.55</v>
      </c>
    </row>
    <row r="52" spans="1:5" ht="42.75">
      <c r="A52" s="14">
        <v>4</v>
      </c>
      <c r="B52" s="15" t="s">
        <v>83</v>
      </c>
      <c r="C52" s="15" t="s">
        <v>24</v>
      </c>
      <c r="D52" s="15"/>
      <c r="E52" s="17">
        <f>5325.6</f>
        <v>5325.6</v>
      </c>
    </row>
    <row r="53" spans="1:5" ht="14.25">
      <c r="A53" s="14">
        <v>5</v>
      </c>
      <c r="B53" s="15"/>
      <c r="C53" s="15"/>
      <c r="D53" s="15"/>
      <c r="E53" s="17"/>
    </row>
    <row r="54" spans="1:5" ht="15">
      <c r="A54" s="18"/>
      <c r="B54" s="19" t="s">
        <v>25</v>
      </c>
      <c r="C54" s="18"/>
      <c r="D54" s="19"/>
      <c r="E54" s="18">
        <f>E50+E53+E51+E52+E49</f>
        <v>10570.36</v>
      </c>
    </row>
    <row r="56" spans="1:5" ht="18">
      <c r="A56" s="48" t="s">
        <v>44</v>
      </c>
      <c r="B56" s="48"/>
      <c r="C56" s="48"/>
      <c r="D56" s="48"/>
      <c r="E56" s="48"/>
    </row>
    <row r="57" spans="1:5" ht="15.75">
      <c r="A57" s="11" t="s">
        <v>1</v>
      </c>
      <c r="B57" s="12" t="s">
        <v>18</v>
      </c>
      <c r="C57" s="13" t="s">
        <v>2</v>
      </c>
      <c r="D57" s="12" t="s">
        <v>19</v>
      </c>
      <c r="E57" s="13" t="s">
        <v>20</v>
      </c>
    </row>
    <row r="58" spans="1:5" ht="14.25">
      <c r="A58" s="14">
        <v>1</v>
      </c>
      <c r="B58" s="15" t="s">
        <v>63</v>
      </c>
      <c r="C58" s="15" t="s">
        <v>24</v>
      </c>
      <c r="D58" s="15" t="s">
        <v>64</v>
      </c>
      <c r="E58" s="17">
        <v>1681.96</v>
      </c>
    </row>
    <row r="59" spans="1:5" ht="16.5" customHeight="1">
      <c r="A59" s="14">
        <v>2</v>
      </c>
      <c r="B59" s="15" t="s">
        <v>65</v>
      </c>
      <c r="C59" s="15" t="s">
        <v>24</v>
      </c>
      <c r="D59" s="25"/>
      <c r="E59" s="17">
        <v>210.25</v>
      </c>
    </row>
    <row r="60" spans="1:5" ht="42.75">
      <c r="A60" s="14">
        <v>3</v>
      </c>
      <c r="B60" s="15" t="s">
        <v>67</v>
      </c>
      <c r="C60" s="15" t="s">
        <v>59</v>
      </c>
      <c r="D60" s="15" t="s">
        <v>70</v>
      </c>
      <c r="E60" s="17">
        <v>99.62</v>
      </c>
    </row>
    <row r="61" spans="1:5" ht="14.25">
      <c r="A61" s="14">
        <v>4</v>
      </c>
      <c r="B61" s="15"/>
      <c r="C61" s="15"/>
      <c r="D61" s="15"/>
      <c r="E61" s="17"/>
    </row>
    <row r="62" spans="1:5" ht="14.25">
      <c r="A62" s="14">
        <v>5</v>
      </c>
      <c r="B62" s="15"/>
      <c r="C62" s="15"/>
      <c r="D62" s="15"/>
      <c r="E62" s="17"/>
    </row>
    <row r="63" spans="1:5" ht="15">
      <c r="A63" s="18"/>
      <c r="B63" s="19" t="s">
        <v>25</v>
      </c>
      <c r="C63" s="18"/>
      <c r="D63" s="19"/>
      <c r="E63" s="18">
        <f>E59+E62+E60+E61+E58</f>
        <v>1991.83</v>
      </c>
    </row>
    <row r="65" spans="1:5" ht="18">
      <c r="A65" s="48" t="s">
        <v>84</v>
      </c>
      <c r="B65" s="48"/>
      <c r="C65" s="48"/>
      <c r="D65" s="48"/>
      <c r="E65" s="48"/>
    </row>
    <row r="66" spans="1:5" ht="15.75">
      <c r="A66" s="11" t="s">
        <v>1</v>
      </c>
      <c r="B66" s="12" t="s">
        <v>18</v>
      </c>
      <c r="C66" s="13" t="s">
        <v>2</v>
      </c>
      <c r="D66" s="12" t="s">
        <v>19</v>
      </c>
      <c r="E66" s="13" t="s">
        <v>20</v>
      </c>
    </row>
    <row r="67" spans="1:5" ht="28.5">
      <c r="A67" s="14">
        <v>1</v>
      </c>
      <c r="B67" s="15" t="s">
        <v>85</v>
      </c>
      <c r="C67" s="15" t="s">
        <v>24</v>
      </c>
      <c r="D67" s="15" t="s">
        <v>86</v>
      </c>
      <c r="E67" s="17">
        <v>266.5</v>
      </c>
    </row>
    <row r="68" spans="1:5" ht="32.25" customHeight="1">
      <c r="A68" s="14">
        <v>2</v>
      </c>
      <c r="B68" s="25" t="s">
        <v>87</v>
      </c>
      <c r="C68" s="15" t="s">
        <v>24</v>
      </c>
      <c r="D68" s="15" t="s">
        <v>88</v>
      </c>
      <c r="E68" s="14">
        <v>771.95</v>
      </c>
    </row>
    <row r="69" spans="1:5" ht="14.25">
      <c r="A69" s="14">
        <v>3</v>
      </c>
      <c r="B69" s="15" t="s">
        <v>63</v>
      </c>
      <c r="C69" s="15" t="s">
        <v>24</v>
      </c>
      <c r="D69" s="15" t="s">
        <v>64</v>
      </c>
      <c r="E69" s="17">
        <v>1681.96</v>
      </c>
    </row>
    <row r="70" spans="1:5" ht="14.25">
      <c r="A70" s="14">
        <v>4</v>
      </c>
      <c r="B70" s="15" t="s">
        <v>65</v>
      </c>
      <c r="C70" s="15" t="s">
        <v>24</v>
      </c>
      <c r="D70" s="15"/>
      <c r="E70" s="17">
        <v>210.25</v>
      </c>
    </row>
    <row r="71" spans="1:5" ht="15">
      <c r="A71" s="18"/>
      <c r="B71" s="19" t="s">
        <v>25</v>
      </c>
      <c r="C71" s="18"/>
      <c r="D71" s="19"/>
      <c r="E71" s="18">
        <f>E67+E68+E69+E70</f>
        <v>2930.66</v>
      </c>
    </row>
    <row r="73" spans="1:5" ht="18">
      <c r="A73" s="48" t="s">
        <v>49</v>
      </c>
      <c r="B73" s="48"/>
      <c r="C73" s="48"/>
      <c r="D73" s="48"/>
      <c r="E73" s="48"/>
    </row>
    <row r="74" spans="1:5" ht="15.75">
      <c r="A74" s="11" t="s">
        <v>1</v>
      </c>
      <c r="B74" s="12" t="s">
        <v>18</v>
      </c>
      <c r="C74" s="13" t="s">
        <v>2</v>
      </c>
      <c r="D74" s="12" t="s">
        <v>19</v>
      </c>
      <c r="E74" s="13" t="s">
        <v>20</v>
      </c>
    </row>
    <row r="75" spans="1:5" ht="14.25">
      <c r="A75" s="14">
        <v>1</v>
      </c>
      <c r="B75" s="15" t="s">
        <v>63</v>
      </c>
      <c r="C75" s="15" t="s">
        <v>24</v>
      </c>
      <c r="D75" s="15" t="s">
        <v>64</v>
      </c>
      <c r="E75" s="17">
        <v>1681.96</v>
      </c>
    </row>
    <row r="76" spans="1:5" ht="20.25" customHeight="1">
      <c r="A76" s="14">
        <v>2</v>
      </c>
      <c r="B76" s="15" t="s">
        <v>65</v>
      </c>
      <c r="C76" s="14" t="s">
        <v>59</v>
      </c>
      <c r="D76" s="15"/>
      <c r="E76" s="17">
        <v>210.25</v>
      </c>
    </row>
    <row r="77" spans="1:5" ht="28.5">
      <c r="A77" s="14">
        <v>3</v>
      </c>
      <c r="B77" s="15" t="s">
        <v>85</v>
      </c>
      <c r="C77" s="15" t="s">
        <v>24</v>
      </c>
      <c r="D77" s="15" t="s">
        <v>89</v>
      </c>
      <c r="E77" s="17">
        <v>266.5</v>
      </c>
    </row>
    <row r="78" spans="1:5" ht="28.5">
      <c r="A78" s="14">
        <v>4</v>
      </c>
      <c r="B78" s="15" t="s">
        <v>85</v>
      </c>
      <c r="C78" s="15" t="s">
        <v>24</v>
      </c>
      <c r="D78" s="15" t="s">
        <v>90</v>
      </c>
      <c r="E78" s="14">
        <v>532.78</v>
      </c>
    </row>
    <row r="79" spans="1:5" ht="28.5">
      <c r="A79" s="14">
        <v>5</v>
      </c>
      <c r="B79" s="15" t="s">
        <v>85</v>
      </c>
      <c r="C79" s="15" t="s">
        <v>59</v>
      </c>
      <c r="D79" s="15" t="s">
        <v>91</v>
      </c>
      <c r="E79" s="15">
        <v>266.5</v>
      </c>
    </row>
    <row r="80" spans="1:5" ht="15">
      <c r="A80" s="18"/>
      <c r="B80" s="19" t="s">
        <v>25</v>
      </c>
      <c r="C80" s="18"/>
      <c r="D80" s="19"/>
      <c r="E80" s="18">
        <f>E76+E79+E77+E78+E75</f>
        <v>2957.99</v>
      </c>
    </row>
    <row r="82" spans="1:5" ht="18">
      <c r="A82" s="48" t="s">
        <v>52</v>
      </c>
      <c r="B82" s="48"/>
      <c r="C82" s="48"/>
      <c r="D82" s="48"/>
      <c r="E82" s="48"/>
    </row>
    <row r="83" spans="1:5" ht="15.75">
      <c r="A83" s="11" t="s">
        <v>1</v>
      </c>
      <c r="B83" s="12" t="s">
        <v>18</v>
      </c>
      <c r="C83" s="13" t="s">
        <v>2</v>
      </c>
      <c r="D83" s="12" t="s">
        <v>19</v>
      </c>
      <c r="E83" s="13" t="s">
        <v>20</v>
      </c>
    </row>
    <row r="84" spans="1:5" ht="14.25">
      <c r="A84" s="14">
        <v>1</v>
      </c>
      <c r="B84" s="15" t="s">
        <v>63</v>
      </c>
      <c r="C84" s="15" t="s">
        <v>24</v>
      </c>
      <c r="D84" s="15" t="s">
        <v>64</v>
      </c>
      <c r="E84" s="17">
        <v>1681.96</v>
      </c>
    </row>
    <row r="85" spans="1:5" ht="14.25">
      <c r="A85" s="14">
        <v>2</v>
      </c>
      <c r="B85" s="15" t="s">
        <v>65</v>
      </c>
      <c r="C85" s="15" t="s">
        <v>24</v>
      </c>
      <c r="D85" s="15"/>
      <c r="E85" s="17">
        <v>210.25</v>
      </c>
    </row>
    <row r="86" spans="1:5" ht="14.25">
      <c r="A86" s="14">
        <v>3</v>
      </c>
      <c r="B86" s="15" t="s">
        <v>92</v>
      </c>
      <c r="C86" s="15" t="s">
        <v>40</v>
      </c>
      <c r="D86" s="15" t="s">
        <v>93</v>
      </c>
      <c r="E86" s="15">
        <v>828.07</v>
      </c>
    </row>
    <row r="87" spans="1:5" ht="14.25">
      <c r="A87" s="14">
        <v>4</v>
      </c>
      <c r="B87" s="38" t="s">
        <v>92</v>
      </c>
      <c r="C87" s="15" t="s">
        <v>24</v>
      </c>
      <c r="D87" s="15" t="s">
        <v>94</v>
      </c>
      <c r="E87" s="17">
        <v>828.07</v>
      </c>
    </row>
    <row r="88" spans="1:5" ht="28.5">
      <c r="A88" s="14">
        <v>5</v>
      </c>
      <c r="B88" s="15" t="s">
        <v>85</v>
      </c>
      <c r="C88" s="15" t="s">
        <v>24</v>
      </c>
      <c r="D88" s="15" t="s">
        <v>95</v>
      </c>
      <c r="E88" s="17">
        <v>269.33</v>
      </c>
    </row>
    <row r="89" spans="1:5" ht="14.25">
      <c r="A89" s="14">
        <v>6</v>
      </c>
      <c r="B89" s="15"/>
      <c r="C89" s="15" t="s">
        <v>24</v>
      </c>
      <c r="D89" s="15"/>
      <c r="E89" s="17"/>
    </row>
    <row r="90" spans="1:5" ht="15">
      <c r="A90" s="18"/>
      <c r="B90" s="19" t="s">
        <v>25</v>
      </c>
      <c r="C90" s="18"/>
      <c r="D90" s="19"/>
      <c r="E90" s="18">
        <f>E84+E85+E86+E87+E88+E89</f>
        <v>3817.6800000000003</v>
      </c>
    </row>
    <row r="92" spans="1:5" ht="18">
      <c r="A92" s="48" t="s">
        <v>96</v>
      </c>
      <c r="B92" s="48"/>
      <c r="C92" s="48"/>
      <c r="D92" s="48"/>
      <c r="E92" s="48"/>
    </row>
    <row r="93" spans="1:5" ht="15.75">
      <c r="A93" s="11" t="s">
        <v>1</v>
      </c>
      <c r="B93" s="12" t="s">
        <v>18</v>
      </c>
      <c r="C93" s="13" t="s">
        <v>2</v>
      </c>
      <c r="D93" s="12" t="s">
        <v>19</v>
      </c>
      <c r="E93" s="13" t="s">
        <v>20</v>
      </c>
    </row>
    <row r="94" spans="1:5" ht="14.25">
      <c r="A94" s="14">
        <v>1</v>
      </c>
      <c r="B94" s="15" t="s">
        <v>63</v>
      </c>
      <c r="C94" s="15" t="s">
        <v>24</v>
      </c>
      <c r="D94" s="15" t="s">
        <v>64</v>
      </c>
      <c r="E94" s="17">
        <v>1681.96</v>
      </c>
    </row>
    <row r="95" spans="1:5" ht="14.25">
      <c r="A95" s="14">
        <v>2</v>
      </c>
      <c r="B95" s="15" t="s">
        <v>65</v>
      </c>
      <c r="C95" s="15" t="s">
        <v>24</v>
      </c>
      <c r="D95" s="15"/>
      <c r="E95" s="17">
        <v>210.25</v>
      </c>
    </row>
    <row r="96" spans="1:5" ht="35.25" customHeight="1">
      <c r="A96" s="14">
        <v>3</v>
      </c>
      <c r="B96" s="15" t="s">
        <v>85</v>
      </c>
      <c r="C96" s="15" t="s">
        <v>24</v>
      </c>
      <c r="D96" s="15" t="s">
        <v>97</v>
      </c>
      <c r="E96" s="17">
        <v>773.05</v>
      </c>
    </row>
    <row r="97" spans="1:5" ht="28.5">
      <c r="A97" s="14">
        <v>4</v>
      </c>
      <c r="B97" s="15" t="s">
        <v>98</v>
      </c>
      <c r="C97" s="15" t="s">
        <v>24</v>
      </c>
      <c r="D97" s="15"/>
      <c r="E97" s="17">
        <f>16002.39</f>
        <v>16002.39</v>
      </c>
    </row>
    <row r="98" spans="1:5" ht="14.25">
      <c r="A98" s="14">
        <v>5</v>
      </c>
      <c r="B98" s="15"/>
      <c r="C98" s="15"/>
      <c r="D98" s="15"/>
      <c r="E98" s="17"/>
    </row>
    <row r="99" spans="1:5" ht="15">
      <c r="A99" s="18"/>
      <c r="B99" s="19" t="s">
        <v>25</v>
      </c>
      <c r="C99" s="18"/>
      <c r="D99" s="19"/>
      <c r="E99" s="18">
        <f>E95+E98+E96+E97+E94</f>
        <v>18667.649999999998</v>
      </c>
    </row>
    <row r="101" spans="1:5" ht="18">
      <c r="A101" s="48" t="s">
        <v>99</v>
      </c>
      <c r="B101" s="48"/>
      <c r="C101" s="48"/>
      <c r="D101" s="48"/>
      <c r="E101" s="48"/>
    </row>
    <row r="102" spans="1:5" ht="15.75">
      <c r="A102" s="11" t="s">
        <v>1</v>
      </c>
      <c r="B102" s="12" t="s">
        <v>18</v>
      </c>
      <c r="C102" s="13" t="s">
        <v>2</v>
      </c>
      <c r="D102" s="12" t="s">
        <v>19</v>
      </c>
      <c r="E102" s="13" t="s">
        <v>20</v>
      </c>
    </row>
    <row r="103" spans="1:5" ht="14.25">
      <c r="A103" s="14">
        <v>1</v>
      </c>
      <c r="B103" s="15" t="s">
        <v>63</v>
      </c>
      <c r="C103" s="15" t="s">
        <v>24</v>
      </c>
      <c r="D103" s="15" t="s">
        <v>64</v>
      </c>
      <c r="E103" s="17">
        <v>1681.96</v>
      </c>
    </row>
    <row r="104" spans="1:5" ht="14.25">
      <c r="A104" s="14">
        <v>2</v>
      </c>
      <c r="B104" s="15" t="s">
        <v>65</v>
      </c>
      <c r="C104" s="15" t="s">
        <v>24</v>
      </c>
      <c r="D104" s="15"/>
      <c r="E104" s="17">
        <v>210.25</v>
      </c>
    </row>
    <row r="105" spans="1:5" ht="28.5">
      <c r="A105" s="14">
        <v>3</v>
      </c>
      <c r="B105" s="39" t="s">
        <v>100</v>
      </c>
      <c r="C105" s="15" t="s">
        <v>24</v>
      </c>
      <c r="D105" s="15" t="s">
        <v>101</v>
      </c>
      <c r="E105" s="14">
        <v>655.74</v>
      </c>
    </row>
    <row r="106" spans="1:5" ht="42.75">
      <c r="A106" s="14">
        <v>4</v>
      </c>
      <c r="B106" s="15" t="s">
        <v>102</v>
      </c>
      <c r="C106" s="15" t="s">
        <v>24</v>
      </c>
      <c r="D106" s="15" t="s">
        <v>103</v>
      </c>
      <c r="E106" s="17">
        <v>3409.32</v>
      </c>
    </row>
    <row r="107" spans="1:5" ht="28.5">
      <c r="A107" s="14">
        <v>5</v>
      </c>
      <c r="B107" s="15" t="s">
        <v>61</v>
      </c>
      <c r="C107" s="15" t="s">
        <v>59</v>
      </c>
      <c r="D107" s="15" t="s">
        <v>104</v>
      </c>
      <c r="E107" s="17">
        <v>962.4</v>
      </c>
    </row>
    <row r="108" spans="1:5" ht="14.25">
      <c r="A108" s="14">
        <v>6</v>
      </c>
      <c r="B108" s="15" t="s">
        <v>77</v>
      </c>
      <c r="C108" s="15" t="s">
        <v>59</v>
      </c>
      <c r="D108" s="15" t="s">
        <v>105</v>
      </c>
      <c r="E108" s="17">
        <v>3438.53</v>
      </c>
    </row>
    <row r="109" spans="1:5" ht="42.75">
      <c r="A109" s="14">
        <v>7</v>
      </c>
      <c r="B109" s="15" t="s">
        <v>106</v>
      </c>
      <c r="C109" s="15" t="s">
        <v>59</v>
      </c>
      <c r="D109" s="15" t="s">
        <v>107</v>
      </c>
      <c r="E109" s="17">
        <v>478.95</v>
      </c>
    </row>
    <row r="110" spans="1:5" ht="15">
      <c r="A110" s="18"/>
      <c r="B110" s="19" t="s">
        <v>25</v>
      </c>
      <c r="C110" s="18"/>
      <c r="D110" s="19"/>
      <c r="E110" s="18">
        <f>SUM(E103:E109)</f>
        <v>10837.150000000001</v>
      </c>
    </row>
    <row r="111" spans="1:5" s="24" customFormat="1" ht="15">
      <c r="A111" s="22"/>
      <c r="B111" s="23"/>
      <c r="C111" s="22"/>
      <c r="D111" s="23"/>
      <c r="E111" s="22"/>
    </row>
    <row r="112" spans="1:5" ht="15">
      <c r="A112" s="40"/>
      <c r="B112" s="41" t="s">
        <v>108</v>
      </c>
      <c r="C112" s="40"/>
      <c r="D112" s="41"/>
      <c r="E112" s="40">
        <f>E7+E16+E25+E36+E45+E54+E63+E71+E80+E90+E99+E110</f>
        <v>69841.98999999999</v>
      </c>
    </row>
  </sheetData>
  <sheetProtection selectLockedCells="1" selectUnlockedCells="1"/>
  <mergeCells count="12">
    <mergeCell ref="A56:E56"/>
    <mergeCell ref="A65:E65"/>
    <mergeCell ref="A73:E73"/>
    <mergeCell ref="A82:E82"/>
    <mergeCell ref="A92:E92"/>
    <mergeCell ref="A101:E101"/>
    <mergeCell ref="A1:E1"/>
    <mergeCell ref="A9:E9"/>
    <mergeCell ref="A18:E18"/>
    <mergeCell ref="A27:E27"/>
    <mergeCell ref="A38:E38"/>
    <mergeCell ref="A47:E47"/>
  </mergeCells>
  <printOptions/>
  <pageMargins left="0.19652777777777777" right="0.11805555555555555" top="0.5805555555555555" bottom="0.5805555555555555" header="0.31527777777777777" footer="0.31527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2020-03-10T13:23:14Z</dcterms:modified>
  <cp:category/>
  <cp:version/>
  <cp:contentType/>
  <cp:contentStatus/>
</cp:coreProperties>
</file>